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8580" firstSheet="1" activeTab="1"/>
  </bookViews>
  <sheets>
    <sheet name="05-2004" sheetId="1" r:id="rId1"/>
    <sheet name="ΜΙΣΘΟΔΟΤΙΚΕΣ ΚΑΤΑΣΤΑΣΕΙΣ" sheetId="2" r:id="rId2"/>
  </sheets>
  <definedNames/>
  <calcPr fullCalcOnLoad="1"/>
</workbook>
</file>

<file path=xl/sharedStrings.xml><?xml version="1.0" encoding="utf-8"?>
<sst xmlns="http://schemas.openxmlformats.org/spreadsheetml/2006/main" count="64" uniqueCount="42">
  <si>
    <t xml:space="preserve">ΕΡΓΟΔΟΤΗΣ : </t>
  </si>
  <si>
    <t>Α/Α</t>
  </si>
  <si>
    <t>Ονοματεπώνυμο</t>
  </si>
  <si>
    <t>Αρ. Ημερ/σθίων</t>
  </si>
  <si>
    <t>Ημερ/σθιο</t>
  </si>
  <si>
    <t>Αποδοχές</t>
  </si>
  <si>
    <t>Εργοδοτικές εισφ.</t>
  </si>
  <si>
    <t>Κόστος</t>
  </si>
  <si>
    <t>Κρατήσεις</t>
  </si>
  <si>
    <t>Πληρωτέο ποσό</t>
  </si>
  <si>
    <t>Υπογραφή</t>
  </si>
  <si>
    <t>Εισφ. Εργαζομ.</t>
  </si>
  <si>
    <t>Φ.Μ.Υ.</t>
  </si>
  <si>
    <t>ΣΥΝΟΛΟ</t>
  </si>
  <si>
    <t>Υπογραφή - Σφραγίδα εργοδότη</t>
  </si>
  <si>
    <t>ΜΙΣΘΟΔΟΤΙΚΗ ΚΑΤΑΣΤΑΣΗ</t>
  </si>
  <si>
    <t>ΜΗΝΑΣ:</t>
  </si>
  <si>
    <t>05/2004</t>
  </si>
  <si>
    <t>3=2*1</t>
  </si>
  <si>
    <t>5=3+4</t>
  </si>
  <si>
    <t>7=3*3%</t>
  </si>
  <si>
    <t>Κατασκ. Φάση</t>
  </si>
  <si>
    <t>01</t>
  </si>
  <si>
    <t>Επιλέξιμο ποσό= Αποδοχές+Εργοδοτικές εισφορές</t>
  </si>
  <si>
    <t>ΙΚΑ</t>
  </si>
  <si>
    <t>συμφωνα με την κατασταση</t>
  </si>
  <si>
    <t>ΒΑΛΑΒΑΝΗΣ ΠΑΝΑΓΙΩΤΗΣ</t>
  </si>
  <si>
    <t>ΚΟΥΦΟΓΙΑΝΝΗΣ ΔΗΜΗΤΡΙΟΣ</t>
  </si>
  <si>
    <t>ΚΟΥΦΟΓΙΑΝΝΗ ΧΡΙΣΤΙΝΑ</t>
  </si>
  <si>
    <t>ΤΖΑΝΕΤΕΑΣ ΔΗΜΟΣΘΕΝΗΣ</t>
  </si>
  <si>
    <t>Πληρωμές=ΙΚΑ+ΦΜΥ+Πληρωτέο στον εργαζόμενο</t>
  </si>
  <si>
    <t>8=3-6-7</t>
  </si>
  <si>
    <t>ΜΙΣΘΟΔΟΤΙΚΗ ΚΑΤΑΣΤΑΣΗ ΕΡΓΑΤΟΤΕΧΝΙΤΩΝ</t>
  </si>
  <si>
    <t>Ειδικότητα</t>
  </si>
  <si>
    <t>ΕΡΓΟΔΟΤΗΣ : …………………………..</t>
  </si>
  <si>
    <t>ΜΗΝΑΣ:…………………………….</t>
  </si>
  <si>
    <t>Παπαδάκης Νικ.</t>
  </si>
  <si>
    <t>Τεχνίτης</t>
  </si>
  <si>
    <t>Μερκούρης Γεώργιος</t>
  </si>
  <si>
    <t>Εργάτης</t>
  </si>
  <si>
    <t>Παπαδόπουλος Δημ.</t>
  </si>
  <si>
    <t>Β. Τεχνίτη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</si>
</sst>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d/m;@"/>
    <numFmt numFmtId="174" formatCode="0.00000"/>
    <numFmt numFmtId="175" formatCode="0.0000"/>
    <numFmt numFmtId="176" formatCode="0.000"/>
  </numFmts>
  <fonts count="38">
    <font>
      <sz val="10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u val="single"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.25390625" style="2" customWidth="1"/>
    <col min="2" max="2" width="17.75390625" style="2" customWidth="1"/>
    <col min="3" max="3" width="3.875" style="2" customWidth="1"/>
    <col min="4" max="4" width="9.00390625" style="2" customWidth="1"/>
    <col min="5" max="5" width="12.75390625" style="2" customWidth="1"/>
    <col min="6" max="6" width="10.875" style="2" customWidth="1"/>
    <col min="7" max="7" width="10.75390625" style="2" customWidth="1"/>
    <col min="8" max="8" width="12.75390625" style="2" customWidth="1"/>
    <col min="9" max="9" width="9.125" style="2" customWidth="1"/>
    <col min="10" max="10" width="10.625" style="2" customWidth="1"/>
    <col min="11" max="11" width="10.125" style="2" customWidth="1"/>
    <col min="12" max="12" width="11.00390625" style="2" customWidth="1"/>
    <col min="13" max="13" width="12.125" style="2" customWidth="1"/>
    <col min="14" max="16384" width="9.125" style="2" customWidth="1"/>
  </cols>
  <sheetData>
    <row r="1" ht="11.25">
      <c r="A1" s="1" t="s">
        <v>15</v>
      </c>
    </row>
    <row r="3" spans="1:3" ht="11.25">
      <c r="A3" s="1" t="s">
        <v>0</v>
      </c>
      <c r="C3" s="2" t="s">
        <v>26</v>
      </c>
    </row>
    <row r="4" ht="11.25">
      <c r="A4" s="1"/>
    </row>
    <row r="5" spans="1:4" ht="11.25">
      <c r="A5" s="1" t="s">
        <v>16</v>
      </c>
      <c r="C5" s="3" t="s">
        <v>17</v>
      </c>
      <c r="D5" s="3"/>
    </row>
    <row r="8" spans="1:13" s="7" customFormat="1" ht="22.5">
      <c r="A8" s="23" t="s">
        <v>1</v>
      </c>
      <c r="B8" s="24" t="s">
        <v>2</v>
      </c>
      <c r="C8" s="6"/>
      <c r="D8" s="6" t="s">
        <v>21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24" t="s">
        <v>8</v>
      </c>
      <c r="K8" s="24"/>
      <c r="L8" s="5" t="s">
        <v>9</v>
      </c>
      <c r="M8" s="5" t="s">
        <v>10</v>
      </c>
    </row>
    <row r="9" spans="1:13" s="7" customFormat="1" ht="22.5">
      <c r="A9" s="23"/>
      <c r="B9" s="24"/>
      <c r="C9" s="6"/>
      <c r="D9" s="6"/>
      <c r="E9" s="6"/>
      <c r="F9" s="6"/>
      <c r="G9" s="6"/>
      <c r="H9" s="6"/>
      <c r="I9" s="6"/>
      <c r="J9" s="5" t="s">
        <v>11</v>
      </c>
      <c r="K9" s="5" t="s">
        <v>12</v>
      </c>
      <c r="L9" s="6"/>
      <c r="M9" s="6"/>
    </row>
    <row r="10" spans="1:13" s="7" customFormat="1" ht="11.25">
      <c r="A10" s="4"/>
      <c r="B10" s="5"/>
      <c r="C10" s="6"/>
      <c r="D10" s="6"/>
      <c r="E10" s="5">
        <v>1</v>
      </c>
      <c r="F10" s="5">
        <v>2</v>
      </c>
      <c r="G10" s="5" t="s">
        <v>18</v>
      </c>
      <c r="H10" s="5">
        <v>4</v>
      </c>
      <c r="I10" s="5" t="s">
        <v>19</v>
      </c>
      <c r="J10" s="5">
        <v>6</v>
      </c>
      <c r="K10" s="5" t="s">
        <v>20</v>
      </c>
      <c r="L10" s="5" t="s">
        <v>31</v>
      </c>
      <c r="M10" s="6"/>
    </row>
    <row r="11" spans="1:13" s="12" customFormat="1" ht="22.5">
      <c r="A11" s="8">
        <v>1</v>
      </c>
      <c r="B11" s="9" t="s">
        <v>27</v>
      </c>
      <c r="C11" s="9"/>
      <c r="D11" s="10" t="s">
        <v>22</v>
      </c>
      <c r="E11" s="9">
        <v>15</v>
      </c>
      <c r="F11" s="11">
        <v>59.92</v>
      </c>
      <c r="G11" s="11">
        <f>E11*F11</f>
        <v>898.8000000000001</v>
      </c>
      <c r="H11" s="11">
        <v>586.61</v>
      </c>
      <c r="I11" s="11">
        <f>G11+H11</f>
        <v>1485.41</v>
      </c>
      <c r="J11" s="11">
        <v>174.82</v>
      </c>
      <c r="K11" s="11">
        <f>ROUND(G11*0.03,2)</f>
        <v>26.96</v>
      </c>
      <c r="L11" s="11">
        <f>G11-J11-K11</f>
        <v>697.02</v>
      </c>
      <c r="M11" s="9"/>
    </row>
    <row r="12" spans="1:13" s="12" customFormat="1" ht="24.75" customHeight="1">
      <c r="A12" s="8">
        <v>2</v>
      </c>
      <c r="B12" s="9" t="s">
        <v>28</v>
      </c>
      <c r="C12" s="9"/>
      <c r="D12" s="10" t="s">
        <v>22</v>
      </c>
      <c r="E12" s="9">
        <v>15</v>
      </c>
      <c r="F12" s="11">
        <v>45.91</v>
      </c>
      <c r="G12" s="11">
        <f>E12*F12</f>
        <v>688.65</v>
      </c>
      <c r="H12" s="11">
        <v>449.45</v>
      </c>
      <c r="I12" s="11">
        <f>G12+H12</f>
        <v>1138.1</v>
      </c>
      <c r="J12" s="11">
        <v>133.94</v>
      </c>
      <c r="K12" s="11">
        <f>ROUND(G12*0.03,2)</f>
        <v>20.66</v>
      </c>
      <c r="L12" s="11">
        <f>G12-J12-K12</f>
        <v>534.0500000000001</v>
      </c>
      <c r="M12" s="9"/>
    </row>
    <row r="13" spans="1:13" s="12" customFormat="1" ht="22.5">
      <c r="A13" s="8">
        <v>3</v>
      </c>
      <c r="B13" s="9" t="s">
        <v>29</v>
      </c>
      <c r="C13" s="9"/>
      <c r="D13" s="10" t="s">
        <v>22</v>
      </c>
      <c r="E13" s="9">
        <v>18</v>
      </c>
      <c r="F13" s="11">
        <v>49.22</v>
      </c>
      <c r="G13" s="11">
        <f>E13*F13</f>
        <v>885.96</v>
      </c>
      <c r="H13" s="11">
        <v>578.23</v>
      </c>
      <c r="I13" s="11">
        <f>G13+H13</f>
        <v>1464.19</v>
      </c>
      <c r="J13" s="11">
        <v>172.32</v>
      </c>
      <c r="K13" s="11">
        <f>ROUND(G13*0.03,2)</f>
        <v>26.58</v>
      </c>
      <c r="L13" s="11">
        <f>G13-J13-K13</f>
        <v>687.0600000000001</v>
      </c>
      <c r="M13" s="9"/>
    </row>
    <row r="14" spans="1:13" s="7" customFormat="1" ht="21" customHeight="1">
      <c r="A14" s="20" t="s">
        <v>13</v>
      </c>
      <c r="B14" s="21"/>
      <c r="C14" s="21"/>
      <c r="D14" s="21"/>
      <c r="E14" s="22"/>
      <c r="F14" s="13">
        <f aca="true" t="shared" si="0" ref="F14:L14">SUM(F11:F13)</f>
        <v>155.05</v>
      </c>
      <c r="G14" s="13">
        <f t="shared" si="0"/>
        <v>2473.41</v>
      </c>
      <c r="H14" s="13">
        <f t="shared" si="0"/>
        <v>1614.29</v>
      </c>
      <c r="I14" s="13">
        <f t="shared" si="0"/>
        <v>4087.7000000000003</v>
      </c>
      <c r="J14" s="13">
        <f t="shared" si="0"/>
        <v>481.08</v>
      </c>
      <c r="K14" s="13">
        <f t="shared" si="0"/>
        <v>74.2</v>
      </c>
      <c r="L14" s="13">
        <f t="shared" si="0"/>
        <v>1918.13</v>
      </c>
      <c r="M14" s="14"/>
    </row>
    <row r="15" s="12" customFormat="1" ht="11.25"/>
    <row r="16" spans="6:8" s="12" customFormat="1" ht="11.25">
      <c r="F16" s="15" t="s">
        <v>24</v>
      </c>
      <c r="G16" s="15">
        <f>H14+J14</f>
        <v>2095.37</v>
      </c>
      <c r="H16" s="12" t="s">
        <v>25</v>
      </c>
    </row>
    <row r="17" s="12" customFormat="1" ht="11.25">
      <c r="B17" s="12" t="s">
        <v>14</v>
      </c>
    </row>
    <row r="19" spans="4:8" ht="11.25">
      <c r="D19" s="2" t="s">
        <v>23</v>
      </c>
      <c r="H19" s="17">
        <f>G14+H14</f>
        <v>4087.7</v>
      </c>
    </row>
    <row r="20" spans="4:8" ht="11.25">
      <c r="D20" s="2" t="s">
        <v>30</v>
      </c>
      <c r="H20" s="17">
        <f>H14+J14+L14+K14</f>
        <v>4087.7</v>
      </c>
    </row>
  </sheetData>
  <sheetProtection/>
  <mergeCells count="4">
    <mergeCell ref="A14:E14"/>
    <mergeCell ref="A8:A9"/>
    <mergeCell ref="B8:B9"/>
    <mergeCell ref="J8:K8"/>
  </mergeCells>
  <printOptions horizontalCentered="1"/>
  <pageMargins left="0.3937007874015748" right="0.5118110236220472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6"/>
  <sheetViews>
    <sheetView tabSelected="1" zoomScale="120" zoomScaleNormal="120" zoomScalePageLayoutView="0" workbookViewId="0" topLeftCell="A1">
      <selection activeCell="E23" sqref="E23"/>
    </sheetView>
  </sheetViews>
  <sheetFormatPr defaultColWidth="9.00390625" defaultRowHeight="12.75"/>
  <cols>
    <col min="1" max="1" width="4.25390625" style="2" customWidth="1"/>
    <col min="2" max="2" width="20.375" style="2" customWidth="1"/>
    <col min="3" max="3" width="9.25390625" style="2" customWidth="1"/>
    <col min="4" max="4" width="12.75390625" style="2" customWidth="1"/>
    <col min="5" max="5" width="10.875" style="2" customWidth="1"/>
    <col min="6" max="6" width="10.75390625" style="2" customWidth="1"/>
    <col min="7" max="7" width="12.75390625" style="2" customWidth="1"/>
    <col min="8" max="8" width="9.125" style="2" customWidth="1"/>
    <col min="9" max="9" width="10.625" style="2" customWidth="1"/>
    <col min="10" max="10" width="10.125" style="2" customWidth="1"/>
    <col min="11" max="11" width="11.00390625" style="2" customWidth="1"/>
    <col min="12" max="12" width="12.125" style="2" customWidth="1"/>
    <col min="13" max="16384" width="9.125" style="2" customWidth="1"/>
  </cols>
  <sheetData>
    <row r="3" spans="1:12" ht="12.7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ht="11.25">
      <c r="A5" s="1" t="s">
        <v>34</v>
      </c>
    </row>
    <row r="6" spans="1:5" ht="12.75">
      <c r="A6" s="1"/>
      <c r="E6" s="18"/>
    </row>
    <row r="7" spans="1:3" ht="11.25">
      <c r="A7" s="1" t="s">
        <v>35</v>
      </c>
      <c r="C7" s="3"/>
    </row>
    <row r="9" spans="9:10" ht="11.25">
      <c r="I9" s="24" t="s">
        <v>8</v>
      </c>
      <c r="J9" s="24"/>
    </row>
    <row r="10" spans="1:12" ht="22.5">
      <c r="A10" s="4" t="s">
        <v>1</v>
      </c>
      <c r="B10" s="5" t="s">
        <v>2</v>
      </c>
      <c r="C10" s="5" t="s">
        <v>33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11</v>
      </c>
      <c r="J10" s="5" t="s">
        <v>12</v>
      </c>
      <c r="K10" s="5" t="s">
        <v>9</v>
      </c>
      <c r="L10" s="5" t="s">
        <v>10</v>
      </c>
    </row>
    <row r="11" spans="1:12" ht="11.25">
      <c r="A11" s="4"/>
      <c r="B11" s="5"/>
      <c r="C11" s="6"/>
      <c r="D11" s="5">
        <v>1</v>
      </c>
      <c r="E11" s="5">
        <v>2</v>
      </c>
      <c r="F11" s="5" t="s">
        <v>18</v>
      </c>
      <c r="G11" s="5">
        <v>4</v>
      </c>
      <c r="H11" s="5" t="s">
        <v>19</v>
      </c>
      <c r="I11" s="5">
        <v>6</v>
      </c>
      <c r="J11" s="5" t="s">
        <v>20</v>
      </c>
      <c r="K11" s="5" t="s">
        <v>31</v>
      </c>
      <c r="L11" s="6"/>
    </row>
    <row r="12" spans="1:12" ht="11.25">
      <c r="A12" s="8">
        <v>1</v>
      </c>
      <c r="B12" s="9" t="s">
        <v>36</v>
      </c>
      <c r="C12" s="10" t="s">
        <v>37</v>
      </c>
      <c r="D12" s="9">
        <v>7</v>
      </c>
      <c r="E12" s="11">
        <v>45.03</v>
      </c>
      <c r="F12" s="11">
        <f>D12*E12</f>
        <v>315.21000000000004</v>
      </c>
      <c r="G12" s="11">
        <v>205.72</v>
      </c>
      <c r="H12" s="11">
        <f>F12+G12</f>
        <v>520.9300000000001</v>
      </c>
      <c r="I12" s="11">
        <v>61.31</v>
      </c>
      <c r="J12" s="11">
        <f>ROUND(F12*0.03,2)</f>
        <v>9.46</v>
      </c>
      <c r="K12" s="11">
        <f>F12-I12-J12</f>
        <v>244.44000000000003</v>
      </c>
      <c r="L12" s="9"/>
    </row>
    <row r="13" spans="1:12" ht="11.25">
      <c r="A13" s="8">
        <v>2</v>
      </c>
      <c r="B13" s="9" t="s">
        <v>38</v>
      </c>
      <c r="C13" s="10" t="s">
        <v>39</v>
      </c>
      <c r="D13" s="9">
        <v>15</v>
      </c>
      <c r="E13" s="11">
        <v>50.38</v>
      </c>
      <c r="F13" s="11">
        <f>D13*E13</f>
        <v>755.7</v>
      </c>
      <c r="G13" s="11">
        <v>493.22</v>
      </c>
      <c r="H13" s="11">
        <f>F13+G13</f>
        <v>1248.92</v>
      </c>
      <c r="I13" s="11">
        <v>146.98</v>
      </c>
      <c r="J13" s="11">
        <f>ROUND(F13*0.03,2)</f>
        <v>22.67</v>
      </c>
      <c r="K13" s="11">
        <f>F13-I13-J13</f>
        <v>586.0500000000001</v>
      </c>
      <c r="L13" s="9"/>
    </row>
    <row r="14" spans="1:12" ht="11.25">
      <c r="A14" s="8">
        <v>3</v>
      </c>
      <c r="B14" s="9" t="s">
        <v>40</v>
      </c>
      <c r="C14" s="10" t="s">
        <v>41</v>
      </c>
      <c r="D14" s="9">
        <v>7</v>
      </c>
      <c r="E14" s="11">
        <v>45.03</v>
      </c>
      <c r="F14" s="11">
        <f>D14*E14</f>
        <v>315.21000000000004</v>
      </c>
      <c r="G14" s="11">
        <v>205.72</v>
      </c>
      <c r="H14" s="11">
        <f>F14+G14</f>
        <v>520.9300000000001</v>
      </c>
      <c r="I14" s="11">
        <v>61.31</v>
      </c>
      <c r="J14" s="11">
        <f>ROUND(F14*0.03,2)</f>
        <v>9.46</v>
      </c>
      <c r="K14" s="11">
        <f>F14-I14-J14</f>
        <v>244.44000000000003</v>
      </c>
      <c r="L14" s="9"/>
    </row>
    <row r="15" spans="1:12" ht="11.25">
      <c r="A15" s="8"/>
      <c r="B15" s="9"/>
      <c r="C15" s="10"/>
      <c r="D15" s="9"/>
      <c r="E15" s="11"/>
      <c r="F15" s="11"/>
      <c r="G15" s="11"/>
      <c r="H15" s="11"/>
      <c r="I15" s="11"/>
      <c r="J15" s="11"/>
      <c r="K15" s="11"/>
      <c r="L15" s="9"/>
    </row>
    <row r="16" spans="1:12" ht="11.25">
      <c r="A16" s="8"/>
      <c r="B16" s="9"/>
      <c r="C16" s="10"/>
      <c r="D16" s="9"/>
      <c r="E16" s="11"/>
      <c r="F16" s="11"/>
      <c r="G16" s="11"/>
      <c r="H16" s="11"/>
      <c r="I16" s="11"/>
      <c r="J16" s="11"/>
      <c r="K16" s="11"/>
      <c r="L16" s="9"/>
    </row>
    <row r="17" spans="1:12" ht="11.25">
      <c r="A17" s="20" t="s">
        <v>13</v>
      </c>
      <c r="B17" s="21"/>
      <c r="C17" s="21"/>
      <c r="D17" s="22"/>
      <c r="E17" s="13"/>
      <c r="F17" s="13">
        <f aca="true" t="shared" si="0" ref="F17:K17">SUM(F12:F16)</f>
        <v>1386.1200000000001</v>
      </c>
      <c r="G17" s="13">
        <f t="shared" si="0"/>
        <v>904.6600000000001</v>
      </c>
      <c r="H17" s="13">
        <f t="shared" si="0"/>
        <v>2290.78</v>
      </c>
      <c r="I17" s="13">
        <f t="shared" si="0"/>
        <v>269.6</v>
      </c>
      <c r="J17" s="13">
        <f t="shared" si="0"/>
        <v>41.59</v>
      </c>
      <c r="K17" s="13">
        <f t="shared" si="0"/>
        <v>1074.93</v>
      </c>
      <c r="L17" s="14"/>
    </row>
    <row r="18" spans="1:12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1.25">
      <c r="A19" s="12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1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1.25">
      <c r="A22" s="12"/>
      <c r="B22" s="12"/>
      <c r="C22" s="12"/>
      <c r="D22" s="12"/>
      <c r="E22" s="12"/>
      <c r="F22" s="15"/>
      <c r="G22" s="15"/>
      <c r="H22" s="15"/>
      <c r="I22" s="15"/>
      <c r="J22" s="15"/>
      <c r="K22" s="12"/>
      <c r="L22" s="12"/>
    </row>
    <row r="23" spans="1:12" ht="11.25">
      <c r="A23" s="12"/>
      <c r="B23" s="12"/>
      <c r="C23" s="12"/>
      <c r="D23" s="12"/>
      <c r="E23" s="12"/>
      <c r="F23" s="12"/>
      <c r="G23" s="12"/>
      <c r="H23" s="12"/>
      <c r="I23" s="12"/>
      <c r="J23" s="16"/>
      <c r="K23" s="12"/>
      <c r="L23" s="12"/>
    </row>
    <row r="25" spans="3:7" ht="11.25">
      <c r="C25" s="26" t="s">
        <v>23</v>
      </c>
      <c r="D25" s="26"/>
      <c r="E25" s="26"/>
      <c r="F25" s="26"/>
      <c r="G25" s="19">
        <f>F17+G17</f>
        <v>2290.78</v>
      </c>
    </row>
    <row r="26" spans="3:7" ht="11.25">
      <c r="C26" s="26" t="s">
        <v>30</v>
      </c>
      <c r="D26" s="26"/>
      <c r="E26" s="26"/>
      <c r="F26" s="26"/>
      <c r="G26" s="19">
        <f>G17+I17+K17+J17</f>
        <v>2290.7800000000007</v>
      </c>
    </row>
  </sheetData>
  <sheetProtection/>
  <mergeCells count="5">
    <mergeCell ref="A3:L3"/>
    <mergeCell ref="I9:J9"/>
    <mergeCell ref="A17:D17"/>
    <mergeCell ref="C25:F25"/>
    <mergeCell ref="C26:F26"/>
  </mergeCells>
  <printOptions horizontalCentered="1"/>
  <pageMargins left="0.45" right="0.5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</cp:lastModifiedBy>
  <cp:lastPrinted>2005-09-23T08:58:49Z</cp:lastPrinted>
  <dcterms:created xsi:type="dcterms:W3CDTF">2005-04-26T08:06:51Z</dcterms:created>
  <dcterms:modified xsi:type="dcterms:W3CDTF">2012-12-12T12:14:35Z</dcterms:modified>
  <cp:category/>
  <cp:version/>
  <cp:contentType/>
  <cp:contentStatus/>
</cp:coreProperties>
</file>